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ertascan\bcn\sofimaticadm\Dades\Direccio Recursos Humans\DESENVOLUPAMENT\0. PROVISIO DE LLOCS DE TREBALL\2. PLLT\1. CONVOCATÒRIES\32. CONVOCATÒRIA OPEO_2025_TR20 i 21\3. BASES\1. ANNEXES\"/>
    </mc:Choice>
  </mc:AlternateContent>
  <xr:revisionPtr revIDLastSave="0" documentId="13_ncr:1_{2700412B-B4D8-4738-934F-4FC4CD022D04}" xr6:coauthVersionLast="47" xr6:coauthVersionMax="47" xr10:uidLastSave="{00000000-0000-0000-0000-000000000000}"/>
  <workbookProtection workbookAlgorithmName="SHA-512" workbookHashValue="uZ6fVnOekgCdRuQp8HhSOZbvr8jFVyPof8RPKTOWwXww10rXjgel6okf2hsbOWr6UHUqFD+rZTGcvnJwj0K8sQ==" workbookSaltValue="JOY32pts/WGXjMwT8jULqA==" workbookSpinCount="100000" lockStructure="1"/>
  <bookViews>
    <workbookView xWindow="-120" yWindow="-120" windowWidth="29040" windowHeight="15840" firstSheet="1" activeTab="1" xr2:uid="{00000000-000D-0000-FFFF-FFFF00000000}"/>
  </bookViews>
  <sheets>
    <sheet name="Resum" sheetId="46" state="hidden" r:id="rId1"/>
    <sheet name="BAREM GP5" sheetId="45" r:id="rId2"/>
  </sheets>
  <definedNames>
    <definedName name="_xlnm.Print_Area" localSheetId="1">'BAREM GP5'!$B$2:$H$61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45" l="1"/>
  <c r="G54" i="45"/>
  <c r="H53" i="45"/>
  <c r="G53" i="45"/>
  <c r="H52" i="45"/>
  <c r="G52" i="45"/>
  <c r="H51" i="45"/>
  <c r="G51" i="45"/>
  <c r="J43" i="45"/>
  <c r="J57" i="45"/>
  <c r="G56" i="45" l="1"/>
  <c r="H56" i="45" s="1"/>
  <c r="J39" i="45"/>
  <c r="J33" i="45"/>
  <c r="J22" i="45"/>
  <c r="G17" i="45" l="1"/>
  <c r="G20" i="45" l="1"/>
  <c r="G22" i="45" s="1"/>
  <c r="H22" i="45" s="1"/>
  <c r="F37" i="45" l="1"/>
  <c r="G37" i="45" s="1"/>
  <c r="G39" i="45" s="1"/>
  <c r="H39" i="45" s="1"/>
  <c r="C13" i="46" l="1"/>
  <c r="G30" i="45" l="1"/>
  <c r="G31" i="45"/>
  <c r="G29" i="45" l="1"/>
  <c r="G28" i="45" l="1"/>
  <c r="G27" i="45"/>
  <c r="G33" i="45" l="1"/>
  <c r="H33" i="45" s="1"/>
  <c r="G43" i="45" s="1"/>
  <c r="H43" i="45" s="1"/>
  <c r="J60" i="45" s="1"/>
</calcChain>
</file>

<file path=xl/sharedStrings.xml><?xml version="1.0" encoding="utf-8"?>
<sst xmlns="http://schemas.openxmlformats.org/spreadsheetml/2006/main" count="76" uniqueCount="64">
  <si>
    <t>Valoració</t>
  </si>
  <si>
    <t>Total</t>
  </si>
  <si>
    <t>Tipus</t>
  </si>
  <si>
    <t>Quantitat</t>
  </si>
  <si>
    <t>Puntuació</t>
  </si>
  <si>
    <t>Resultat</t>
  </si>
  <si>
    <t>2.2</t>
  </si>
  <si>
    <t>2.3</t>
  </si>
  <si>
    <t>2.4</t>
  </si>
  <si>
    <t xml:space="preserve">CRÈDIT ECTS = 25 h  </t>
  </si>
  <si>
    <t>2.1. Experiència en el lloc de treball convocat</t>
  </si>
  <si>
    <t>2.3. Experiència en el CSI en el lloc de treball convocat</t>
  </si>
  <si>
    <t>Total Activitat Acadèmica, Científica i Docent</t>
  </si>
  <si>
    <t>Total Experiència Professional</t>
  </si>
  <si>
    <t>TOTAL PUNTUACIÓ</t>
  </si>
  <si>
    <t>Màxims punts</t>
  </si>
  <si>
    <t xml:space="preserve">2.1 </t>
  </si>
  <si>
    <t>Nombre de dies treballats</t>
  </si>
  <si>
    <t>Experiència en el mateix grup professional del lloc de treball convocat</t>
  </si>
  <si>
    <t>Experiència en el CSI en el mateix grup professional del lloc de treball convocat</t>
  </si>
  <si>
    <t>TOTAL MÈRITS EXPERIÈNCIA PROFESSIONAL</t>
  </si>
  <si>
    <t>Punts màxims</t>
  </si>
  <si>
    <t>Puntuació Procés Selectiu</t>
  </si>
  <si>
    <r>
      <t xml:space="preserve">Màxim del punt </t>
    </r>
    <r>
      <rPr>
        <b/>
        <sz val="10"/>
        <color theme="1"/>
        <rFont val="Century Gothic"/>
        <family val="2"/>
      </rPr>
      <t>1.1</t>
    </r>
  </si>
  <si>
    <r>
      <t xml:space="preserve">Màxim del punt </t>
    </r>
    <r>
      <rPr>
        <b/>
        <sz val="10"/>
        <rFont val="Century Gothic"/>
        <family val="2"/>
      </rPr>
      <t>1.3</t>
    </r>
  </si>
  <si>
    <r>
      <t xml:space="preserve">Màxim del punt </t>
    </r>
    <r>
      <rPr>
        <b/>
        <sz val="10"/>
        <rFont val="Century Gothic"/>
        <family val="2"/>
      </rPr>
      <t>1.</t>
    </r>
  </si>
  <si>
    <r>
      <t xml:space="preserve">Màxim del punt </t>
    </r>
    <r>
      <rPr>
        <b/>
        <sz val="10"/>
        <rFont val="Century Gothic"/>
        <family val="2"/>
      </rPr>
      <t>2.</t>
    </r>
  </si>
  <si>
    <t xml:space="preserve">Nom i cognoms de la persona avaluadora: </t>
  </si>
  <si>
    <t xml:space="preserve">Data de la realització del barem curricular: </t>
  </si>
  <si>
    <t>2.2. Experiència en el mateix grup professional-rol del lloc de treball convocat</t>
  </si>
  <si>
    <t>2.4. Experiència en el CSI en el mateix grup professional-rol del lloc de treball convocat</t>
  </si>
  <si>
    <r>
      <t xml:space="preserve">2. EXPERIÈNCIA PROFESSIONAL 
</t>
    </r>
    <r>
      <rPr>
        <sz val="11"/>
        <rFont val="Century Gothic"/>
        <family val="2"/>
      </rPr>
      <t>(Merita des de 01/01/2011 fins a la data d'acabament del termini de presentació de sol·licituds)</t>
    </r>
  </si>
  <si>
    <t xml:space="preserve">Nom i cognoms de la persona candidata:  </t>
  </si>
  <si>
    <t xml:space="preserve">Experiència en el lloc de treball convocat </t>
  </si>
  <si>
    <t xml:space="preserve">Experiència en el CSI en el lloc de treball convocat </t>
  </si>
  <si>
    <t>CRÈDIT NO ECTS  I SENSE ESPECIFICAR  = 10 h</t>
  </si>
  <si>
    <t>*El lloc de treball convocat correspon al que consta a l'apartat "LLOC CONVOCAT" a l'Annex I. Llistat de places</t>
  </si>
  <si>
    <t>Hores</t>
  </si>
  <si>
    <t>Formació reglada:</t>
  </si>
  <si>
    <t>1.1. Formació de mèrits</t>
  </si>
  <si>
    <t>1.2. Altra formació reglada</t>
  </si>
  <si>
    <t>1.3. Formació d'actualització de coneixements</t>
  </si>
  <si>
    <t>Hores/Quantitat</t>
  </si>
  <si>
    <r>
      <t xml:space="preserve">Màxim del punt </t>
    </r>
    <r>
      <rPr>
        <b/>
        <sz val="10"/>
        <color theme="1"/>
        <rFont val="Century Gothic"/>
        <family val="2"/>
      </rPr>
      <t>1.2</t>
    </r>
  </si>
  <si>
    <t>Formació relacionada amb el lloc de treball convocat</t>
  </si>
  <si>
    <t>1.1 Formació de mèrits del lloc de treball  indicada a l'Annex I. Llistat de places</t>
  </si>
  <si>
    <t>TOTAL MÈRITS ACTIVITAT ACADÈMICA</t>
  </si>
  <si>
    <t>1. ACTIVITAT ACADÈMICA</t>
  </si>
  <si>
    <t>TOTAL BC</t>
  </si>
  <si>
    <t>ANNEX VIII. BAREM CURRICULAR - GRUP PROFESSIONAL 5</t>
  </si>
  <si>
    <t xml:space="preserve">Plaça a la qual opta la persona candidata: </t>
  </si>
  <si>
    <t>Màster/Postgrau/Expert universitari (Quantitat)</t>
  </si>
  <si>
    <t xml:space="preserve">(merita des de l' 1/1/2015 fins a la data d'acabament del termini de presentació 
de sol·licituds) </t>
  </si>
  <si>
    <r>
      <rPr>
        <b/>
        <i/>
        <sz val="10"/>
        <rFont val="Century Gothic"/>
        <family val="2"/>
      </rPr>
      <t>Altres tipus de formació:</t>
    </r>
    <r>
      <rPr>
        <sz val="10"/>
        <rFont val="Century Gothic"/>
        <family val="2"/>
      </rPr>
      <t xml:space="preserve"> cursos, jornades, … (Hores)</t>
    </r>
  </si>
  <si>
    <t>Doctorat</t>
  </si>
  <si>
    <t xml:space="preserve">1.2 Formació reglada
(relacionada amb el lloc de treball)
</t>
  </si>
  <si>
    <t>Grau universitari/Llicenciatura/Diplomatura</t>
  </si>
  <si>
    <t>Màster</t>
  </si>
  <si>
    <t>Postgrau</t>
  </si>
  <si>
    <t>Expert universitari</t>
  </si>
  <si>
    <r>
      <t xml:space="preserve">1.3 Formació d'actualització de coneixements 
</t>
    </r>
    <r>
      <rPr>
        <b/>
        <sz val="8"/>
        <rFont val="Century Gothic"/>
        <family val="2"/>
      </rPr>
      <t>(merita des de l' 1/1/2015 fins a la data d'acabament del termini de presentació de sol·licituds)</t>
    </r>
  </si>
  <si>
    <t xml:space="preserve">Altra formació tècnica i formació transversal (prevenció de riscos laborals,…) </t>
  </si>
  <si>
    <r>
      <t xml:space="preserve">Màxim dels punts dels apartats: </t>
    </r>
    <r>
      <rPr>
        <b/>
        <sz val="10"/>
        <rFont val="Century Gothic"/>
        <family val="2"/>
      </rPr>
      <t>2.1 a 2.4</t>
    </r>
  </si>
  <si>
    <t>Puntuació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</si>
</sst>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0"/>
    <numFmt numFmtId="166" formatCode="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entury Gothic"/>
      <family val="2"/>
    </font>
    <font>
      <b/>
      <sz val="14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  <font>
      <sz val="10"/>
      <color rgb="FFFF000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sz val="12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i/>
      <sz val="10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80"/>
      </left>
      <right/>
      <top style="thin">
        <color rgb="FF000080"/>
      </top>
      <bottom style="thin">
        <color rgb="FF000080"/>
      </bottom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6" fillId="0" borderId="0" xfId="0" applyFont="1"/>
    <xf numFmtId="0" fontId="8" fillId="3" borderId="0" xfId="0" applyFont="1" applyFill="1" applyAlignment="1">
      <alignment wrapText="1"/>
    </xf>
    <xf numFmtId="0" fontId="8" fillId="2" borderId="0" xfId="0" applyFont="1" applyFill="1"/>
    <xf numFmtId="0" fontId="6" fillId="2" borderId="0" xfId="0" applyFont="1" applyFill="1"/>
    <xf numFmtId="2" fontId="6" fillId="2" borderId="0" xfId="0" applyNumberFormat="1" applyFont="1" applyFill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3" borderId="0" xfId="0" applyFont="1" applyFill="1"/>
    <xf numFmtId="0" fontId="6" fillId="3" borderId="1" xfId="0" applyFont="1" applyFill="1" applyBorder="1"/>
    <xf numFmtId="2" fontId="6" fillId="3" borderId="1" xfId="0" applyNumberFormat="1" applyFont="1" applyFill="1" applyBorder="1" applyAlignment="1">
      <alignment horizontal="center"/>
    </xf>
    <xf numFmtId="0" fontId="10" fillId="0" borderId="0" xfId="0" applyFont="1"/>
    <xf numFmtId="0" fontId="10" fillId="3" borderId="0" xfId="0" applyFont="1" applyFill="1" applyAlignment="1">
      <alignment vertical="top" wrapText="1"/>
    </xf>
    <xf numFmtId="0" fontId="11" fillId="3" borderId="0" xfId="0" applyFont="1" applyFill="1" applyAlignment="1">
      <alignment horizontal="justify"/>
    </xf>
    <xf numFmtId="0" fontId="11" fillId="3" borderId="0" xfId="0" applyFont="1" applyFill="1"/>
    <xf numFmtId="2" fontId="11" fillId="3" borderId="0" xfId="0" applyNumberFormat="1" applyFont="1" applyFill="1"/>
    <xf numFmtId="2" fontId="6" fillId="3" borderId="0" xfId="0" applyNumberFormat="1" applyFont="1" applyFill="1"/>
    <xf numFmtId="0" fontId="11" fillId="3" borderId="5" xfId="0" applyFont="1" applyFill="1" applyBorder="1"/>
    <xf numFmtId="0" fontId="6" fillId="3" borderId="0" xfId="0" applyFont="1" applyFill="1" applyAlignment="1">
      <alignment wrapText="1"/>
    </xf>
    <xf numFmtId="2" fontId="11" fillId="3" borderId="0" xfId="0" applyNumberFormat="1" applyFont="1" applyFill="1" applyAlignment="1">
      <alignment horizontal="right"/>
    </xf>
    <xf numFmtId="2" fontId="6" fillId="0" borderId="0" xfId="0" applyNumberFormat="1" applyFont="1"/>
    <xf numFmtId="2" fontId="11" fillId="3" borderId="1" xfId="0" applyNumberFormat="1" applyFont="1" applyFill="1" applyBorder="1"/>
    <xf numFmtId="0" fontId="8" fillId="3" borderId="2" xfId="0" applyFont="1" applyFill="1" applyBorder="1"/>
    <xf numFmtId="2" fontId="8" fillId="3" borderId="2" xfId="0" applyNumberFormat="1" applyFont="1" applyFill="1" applyBorder="1"/>
    <xf numFmtId="2" fontId="7" fillId="3" borderId="4" xfId="0" applyNumberFormat="1" applyFont="1" applyFill="1" applyBorder="1"/>
    <xf numFmtId="0" fontId="8" fillId="2" borderId="0" xfId="0" applyFont="1" applyFill="1" applyAlignment="1">
      <alignment wrapText="1"/>
    </xf>
    <xf numFmtId="2" fontId="8" fillId="2" borderId="0" xfId="0" applyNumberFormat="1" applyFont="1" applyFill="1"/>
    <xf numFmtId="2" fontId="7" fillId="2" borderId="0" xfId="0" applyNumberFormat="1" applyFont="1" applyFill="1"/>
    <xf numFmtId="0" fontId="6" fillId="3" borderId="1" xfId="0" applyFont="1" applyFill="1" applyBorder="1" applyAlignment="1">
      <alignment horizontal="center"/>
    </xf>
    <xf numFmtId="0" fontId="9" fillId="3" borderId="0" xfId="0" applyFont="1" applyFill="1"/>
    <xf numFmtId="0" fontId="6" fillId="3" borderId="0" xfId="0" quotePrefix="1" applyFont="1" applyFill="1"/>
    <xf numFmtId="0" fontId="6" fillId="3" borderId="5" xfId="0" applyFont="1" applyFill="1" applyBorder="1"/>
    <xf numFmtId="165" fontId="6" fillId="3" borderId="0" xfId="0" applyNumberFormat="1" applyFont="1" applyFill="1"/>
    <xf numFmtId="2" fontId="6" fillId="3" borderId="1" xfId="0" applyNumberFormat="1" applyFont="1" applyFill="1" applyBorder="1"/>
    <xf numFmtId="2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justify" vertical="center"/>
    </xf>
    <xf numFmtId="0" fontId="8" fillId="3" borderId="3" xfId="0" applyFont="1" applyFill="1" applyBorder="1"/>
    <xf numFmtId="0" fontId="8" fillId="3" borderId="0" xfId="0" applyFont="1" applyFill="1"/>
    <xf numFmtId="2" fontId="8" fillId="3" borderId="0" xfId="0" applyNumberFormat="1" applyFont="1" applyFill="1"/>
    <xf numFmtId="2" fontId="7" fillId="3" borderId="0" xfId="0" applyNumberFormat="1" applyFont="1" applyFill="1"/>
    <xf numFmtId="0" fontId="13" fillId="3" borderId="2" xfId="0" applyFont="1" applyFill="1" applyBorder="1"/>
    <xf numFmtId="2" fontId="13" fillId="3" borderId="2" xfId="0" applyNumberFormat="1" applyFont="1" applyFill="1" applyBorder="1"/>
    <xf numFmtId="2" fontId="14" fillId="3" borderId="2" xfId="0" applyNumberFormat="1" applyFont="1" applyFill="1" applyBorder="1"/>
    <xf numFmtId="2" fontId="15" fillId="3" borderId="4" xfId="0" applyNumberFormat="1" applyFont="1" applyFill="1" applyBorder="1"/>
    <xf numFmtId="2" fontId="13" fillId="0" borderId="0" xfId="0" applyNumberFormat="1" applyFont="1"/>
    <xf numFmtId="0" fontId="16" fillId="3" borderId="0" xfId="0" applyFont="1" applyFill="1"/>
    <xf numFmtId="2" fontId="16" fillId="3" borderId="0" xfId="0" applyNumberFormat="1" applyFont="1" applyFill="1"/>
    <xf numFmtId="0" fontId="16" fillId="0" borderId="0" xfId="0" applyFont="1"/>
    <xf numFmtId="0" fontId="6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2" fontId="6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 wrapText="1"/>
    </xf>
    <xf numFmtId="0" fontId="6" fillId="3" borderId="12" xfId="0" applyFont="1" applyFill="1" applyBorder="1" applyAlignment="1">
      <alignment vertical="center"/>
    </xf>
    <xf numFmtId="0" fontId="15" fillId="4" borderId="5" xfId="0" applyFont="1" applyFill="1" applyBorder="1"/>
    <xf numFmtId="2" fontId="15" fillId="0" borderId="5" xfId="0" applyNumberFormat="1" applyFont="1" applyBorder="1"/>
    <xf numFmtId="0" fontId="11" fillId="3" borderId="18" xfId="0" applyFont="1" applyFill="1" applyBorder="1" applyAlignment="1">
      <alignment horizontal="justify"/>
    </xf>
    <xf numFmtId="0" fontId="8" fillId="2" borderId="18" xfId="0" applyFont="1" applyFill="1" applyBorder="1"/>
    <xf numFmtId="0" fontId="9" fillId="3" borderId="18" xfId="0" applyFont="1" applyFill="1" applyBorder="1"/>
    <xf numFmtId="0" fontId="6" fillId="3" borderId="18" xfId="0" applyFont="1" applyFill="1" applyBorder="1"/>
    <xf numFmtId="0" fontId="0" fillId="0" borderId="19" xfId="0" applyBorder="1" applyAlignment="1">
      <alignment vertical="center"/>
    </xf>
    <xf numFmtId="0" fontId="2" fillId="5" borderId="11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horizontal="center" vertical="center" wrapText="1"/>
    </xf>
    <xf numFmtId="166" fontId="0" fillId="0" borderId="0" xfId="0" applyNumberFormat="1" applyAlignment="1">
      <alignment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66" fontId="11" fillId="3" borderId="0" xfId="0" applyNumberFormat="1" applyFont="1" applyFill="1"/>
    <xf numFmtId="14" fontId="6" fillId="0" borderId="0" xfId="0" applyNumberFormat="1" applyFont="1"/>
    <xf numFmtId="1" fontId="6" fillId="0" borderId="0" xfId="0" applyNumberFormat="1" applyFont="1"/>
    <xf numFmtId="0" fontId="17" fillId="3" borderId="0" xfId="0" applyFont="1" applyFill="1"/>
    <xf numFmtId="14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left" wrapText="1"/>
    </xf>
    <xf numFmtId="0" fontId="6" fillId="3" borderId="2" xfId="0" applyFont="1" applyFill="1" applyBorder="1"/>
    <xf numFmtId="0" fontId="6" fillId="3" borderId="5" xfId="0" applyFont="1" applyFill="1" applyBorder="1" applyAlignment="1">
      <alignment vertical="center"/>
    </xf>
    <xf numFmtId="0" fontId="18" fillId="3" borderId="18" xfId="0" applyFont="1" applyFill="1" applyBorder="1" applyAlignment="1">
      <alignment horizontal="justify"/>
    </xf>
    <xf numFmtId="166" fontId="10" fillId="3" borderId="0" xfId="0" applyNumberFormat="1" applyFont="1" applyFill="1"/>
    <xf numFmtId="2" fontId="10" fillId="3" borderId="0" xfId="0" applyNumberFormat="1" applyFont="1" applyFill="1"/>
    <xf numFmtId="2" fontId="6" fillId="0" borderId="0" xfId="0" applyNumberFormat="1" applyFont="1" applyAlignment="1">
      <alignment horizontal="right"/>
    </xf>
    <xf numFmtId="2" fontId="15" fillId="0" borderId="0" xfId="0" applyNumberFormat="1" applyFont="1"/>
    <xf numFmtId="164" fontId="6" fillId="0" borderId="0" xfId="0" applyNumberFormat="1" applyFont="1" applyAlignment="1">
      <alignment horizontal="justify" vertical="center"/>
    </xf>
    <xf numFmtId="0" fontId="15" fillId="0" borderId="0" xfId="0" applyFont="1"/>
    <xf numFmtId="2" fontId="11" fillId="0" borderId="0" xfId="0" applyNumberFormat="1" applyFont="1"/>
    <xf numFmtId="0" fontId="6" fillId="3" borderId="0" xfId="0" applyFont="1" applyFill="1" applyAlignment="1">
      <alignment horizontal="left" wrapText="1"/>
    </xf>
    <xf numFmtId="166" fontId="6" fillId="3" borderId="0" xfId="0" applyNumberFormat="1" applyFont="1" applyFill="1"/>
    <xf numFmtId="0" fontId="6" fillId="3" borderId="0" xfId="0" applyFont="1" applyFill="1" applyAlignment="1">
      <alignment horizontal="justify"/>
    </xf>
    <xf numFmtId="2" fontId="6" fillId="3" borderId="1" xfId="0" applyNumberFormat="1" applyFont="1" applyFill="1" applyBorder="1" applyAlignment="1">
      <alignment horizontal="center" vertical="center" wrapText="1"/>
    </xf>
    <xf numFmtId="2" fontId="6" fillId="3" borderId="0" xfId="0" applyNumberFormat="1" applyFont="1" applyFill="1" applyAlignment="1">
      <alignment horizontal="center" vertical="center"/>
    </xf>
    <xf numFmtId="2" fontId="6" fillId="3" borderId="0" xfId="0" applyNumberFormat="1" applyFont="1" applyFill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2" fontId="15" fillId="3" borderId="4" xfId="0" applyNumberFormat="1" applyFont="1" applyFill="1" applyBorder="1" applyAlignment="1">
      <alignment horizontal="center"/>
    </xf>
    <xf numFmtId="164" fontId="6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wrapText="1"/>
    </xf>
    <xf numFmtId="2" fontId="7" fillId="4" borderId="0" xfId="0" applyNumberFormat="1" applyFont="1" applyFill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60324</xdr:colOff>
      <xdr:row>1</xdr:row>
      <xdr:rowOff>85725</xdr:rowOff>
    </xdr:from>
    <xdr:to>
      <xdr:col>1</xdr:col>
      <xdr:colOff>1457325</xdr:colOff>
      <xdr:row>1</xdr:row>
      <xdr:rowOff>628650</xdr:rowOff>
    </xdr:to>
    <xdr:pic>
      <xdr:nvPicPr>
        <xdr:cNvPr id="2" name="Imagen 1" descr="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99" y="161925"/>
          <a:ext cx="1397001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X13"/>
  <sheetViews>
    <sheetView workbookViewId="0">
      <selection activeCell="B9" sqref="B9"/>
    </sheetView>
  </sheetViews>
  <sheetFormatPr baseColWidth="10" defaultColWidth="11.42578125" defaultRowHeight="12.75" x14ac:dyDescent="0.2"/>
  <cols>
    <col min="1" max="1" width="11.42578125" style="1"/>
    <col min="2" max="2" width="73.5703125" style="1" customWidth="1"/>
    <col min="3" max="3" width="11.42578125" style="3"/>
    <col min="4" max="4" width="11.42578125" style="1"/>
    <col min="5" max="5" width="11.5703125" style="3" bestFit="1" customWidth="1"/>
    <col min="6" max="6" width="5.28515625" style="3" bestFit="1" customWidth="1"/>
    <col min="7" max="7" width="5.5703125" style="1" bestFit="1" customWidth="1"/>
    <col min="8" max="8" width="8.5703125" style="1" customWidth="1"/>
    <col min="9" max="9" width="7.85546875" style="3" bestFit="1" customWidth="1"/>
    <col min="10" max="10" width="7.85546875" style="3" customWidth="1"/>
    <col min="11" max="11" width="3.140625" style="1" customWidth="1"/>
    <col min="12" max="12" width="4.85546875" style="1" bestFit="1" customWidth="1"/>
    <col min="13" max="13" width="5.28515625" style="1" bestFit="1" customWidth="1"/>
    <col min="14" max="14" width="6" style="1" bestFit="1" customWidth="1"/>
    <col min="15" max="15" width="7.5703125" style="1" bestFit="1" customWidth="1"/>
    <col min="16" max="16" width="4.85546875" style="1" bestFit="1" customWidth="1"/>
    <col min="17" max="17" width="3.42578125" style="1" customWidth="1"/>
    <col min="18" max="18" width="4.85546875" style="1" bestFit="1" customWidth="1"/>
    <col min="19" max="19" width="5.28515625" style="1" bestFit="1" customWidth="1"/>
    <col min="20" max="20" width="6" style="1" bestFit="1" customWidth="1"/>
    <col min="21" max="21" width="7.5703125" style="1" bestFit="1" customWidth="1"/>
    <col min="22" max="22" width="4.85546875" style="1" bestFit="1" customWidth="1"/>
    <col min="23" max="16384" width="11.42578125" style="1"/>
  </cols>
  <sheetData>
    <row r="3" spans="2:24" s="2" customFormat="1" ht="25.5" x14ac:dyDescent="0.2">
      <c r="B3" s="8" t="s">
        <v>22</v>
      </c>
      <c r="C3" s="5" t="s">
        <v>21</v>
      </c>
      <c r="E3" s="3"/>
      <c r="F3" s="3"/>
      <c r="G3" s="1"/>
      <c r="H3" s="1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2:24" ht="20.100000000000001" customHeight="1" x14ac:dyDescent="0.2">
      <c r="B4" s="11" t="s">
        <v>39</v>
      </c>
      <c r="C4" s="12">
        <v>35</v>
      </c>
    </row>
    <row r="5" spans="2:24" ht="20.100000000000001" customHeight="1" x14ac:dyDescent="0.2">
      <c r="B5" s="6" t="s">
        <v>40</v>
      </c>
      <c r="C5" s="4">
        <v>8</v>
      </c>
    </row>
    <row r="6" spans="2:24" ht="20.100000000000001" customHeight="1" x14ac:dyDescent="0.2">
      <c r="B6" s="6" t="s">
        <v>41</v>
      </c>
      <c r="C6" s="4">
        <v>8</v>
      </c>
    </row>
    <row r="7" spans="2:24" s="2" customFormat="1" ht="20.100000000000001" customHeight="1" x14ac:dyDescent="0.2">
      <c r="B7" s="76" t="s">
        <v>12</v>
      </c>
      <c r="C7" s="77">
        <v>40</v>
      </c>
      <c r="E7" s="3"/>
      <c r="F7" s="3"/>
      <c r="G7" s="1"/>
      <c r="H7" s="78"/>
      <c r="I7" s="3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2:24" ht="20.100000000000001" customHeight="1" x14ac:dyDescent="0.2">
      <c r="B8" s="7" t="s">
        <v>10</v>
      </c>
      <c r="C8" s="79">
        <v>45</v>
      </c>
    </row>
    <row r="9" spans="2:24" ht="20.100000000000001" customHeight="1" x14ac:dyDescent="0.2">
      <c r="B9" s="6" t="s">
        <v>29</v>
      </c>
      <c r="C9" s="9">
        <v>15</v>
      </c>
    </row>
    <row r="10" spans="2:24" ht="20.100000000000001" customHeight="1" x14ac:dyDescent="0.2">
      <c r="B10" s="6" t="s">
        <v>11</v>
      </c>
      <c r="C10" s="9">
        <v>9</v>
      </c>
    </row>
    <row r="11" spans="2:24" ht="20.100000000000001" customHeight="1" x14ac:dyDescent="0.2">
      <c r="B11" s="6" t="s">
        <v>30</v>
      </c>
      <c r="C11" s="9">
        <v>3</v>
      </c>
    </row>
    <row r="12" spans="2:24" s="2" customFormat="1" ht="20.100000000000001" customHeight="1" x14ac:dyDescent="0.2">
      <c r="B12" s="76" t="s">
        <v>13</v>
      </c>
      <c r="C12" s="77">
        <v>60</v>
      </c>
      <c r="E12" s="3"/>
      <c r="F12" s="3"/>
      <c r="G12" s="1"/>
      <c r="H12" s="78"/>
      <c r="I12" s="3"/>
      <c r="J12" s="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2" customFormat="1" ht="20.100000000000001" customHeight="1" x14ac:dyDescent="0.2">
      <c r="B13" s="8" t="s">
        <v>14</v>
      </c>
      <c r="C13" s="10">
        <f>+C12+C7</f>
        <v>100</v>
      </c>
      <c r="E13" s="3"/>
      <c r="F13" s="3"/>
      <c r="G13" s="1"/>
      <c r="H13" s="1"/>
      <c r="I13" s="3"/>
      <c r="J13" s="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64"/>
  <sheetViews>
    <sheetView showGridLines="0" tabSelected="1" zoomScale="90" zoomScaleNormal="90" workbookViewId="0">
      <selection activeCell="J21" sqref="J21"/>
    </sheetView>
  </sheetViews>
  <sheetFormatPr baseColWidth="10" defaultColWidth="11.42578125" defaultRowHeight="13.5" x14ac:dyDescent="0.25"/>
  <cols>
    <col min="1" max="1" width="4.5703125" style="13" customWidth="1"/>
    <col min="2" max="2" width="26.7109375" style="13" customWidth="1"/>
    <col min="3" max="3" width="76.140625" style="13" customWidth="1"/>
    <col min="4" max="4" width="2.7109375" style="13" customWidth="1"/>
    <col min="5" max="5" width="15.28515625" style="13" customWidth="1"/>
    <col min="6" max="6" width="11.42578125" style="32"/>
    <col min="7" max="7" width="11.140625" style="32" customWidth="1"/>
    <col min="8" max="8" width="14" style="32" customWidth="1"/>
    <col min="9" max="9" width="3.5703125" style="13" customWidth="1"/>
    <col min="10" max="10" width="40.7109375" style="13" customWidth="1"/>
    <col min="11" max="11" width="81" style="13" customWidth="1"/>
    <col min="12" max="16384" width="11.42578125" style="13"/>
  </cols>
  <sheetData>
    <row r="1" spans="2:9" ht="6" customHeight="1" x14ac:dyDescent="0.25">
      <c r="B1" s="15"/>
      <c r="C1" s="16"/>
      <c r="D1" s="16"/>
      <c r="E1" s="16"/>
      <c r="F1" s="17"/>
      <c r="G1" s="17"/>
      <c r="H1" s="17"/>
    </row>
    <row r="2" spans="2:9" ht="57" customHeight="1" x14ac:dyDescent="0.25">
      <c r="B2" s="75"/>
      <c r="C2" s="110" t="s">
        <v>49</v>
      </c>
      <c r="D2" s="110"/>
      <c r="E2" s="110"/>
      <c r="F2" s="110"/>
      <c r="G2" s="110"/>
      <c r="H2" s="110"/>
    </row>
    <row r="3" spans="2:9" ht="18.75" customHeight="1" x14ac:dyDescent="0.25">
      <c r="F3" s="13"/>
      <c r="G3" s="13"/>
      <c r="H3" s="13"/>
    </row>
    <row r="4" spans="2:9" ht="18.75" hidden="1" customHeight="1" thickBot="1" x14ac:dyDescent="0.3">
      <c r="B4" s="112" t="s">
        <v>32</v>
      </c>
      <c r="C4" s="113"/>
      <c r="D4" s="113"/>
      <c r="E4" s="113"/>
      <c r="F4" s="113"/>
      <c r="G4" s="113"/>
      <c r="H4" s="114"/>
    </row>
    <row r="5" spans="2:9" ht="8.25" hidden="1" customHeight="1" thickBot="1" x14ac:dyDescent="0.3">
      <c r="D5" s="18"/>
      <c r="E5" s="18"/>
      <c r="F5" s="19"/>
      <c r="G5" s="18"/>
      <c r="H5" s="18"/>
    </row>
    <row r="6" spans="2:9" ht="18.75" hidden="1" customHeight="1" thickBot="1" x14ac:dyDescent="0.3">
      <c r="B6" s="112" t="s">
        <v>50</v>
      </c>
      <c r="C6" s="113"/>
      <c r="D6" s="113"/>
      <c r="E6" s="113"/>
      <c r="F6" s="113"/>
      <c r="G6" s="113"/>
      <c r="H6" s="114"/>
    </row>
    <row r="7" spans="2:9" ht="8.25" hidden="1" customHeight="1" thickBot="1" x14ac:dyDescent="0.3">
      <c r="D7" s="18"/>
      <c r="E7" s="18"/>
      <c r="F7" s="19"/>
      <c r="G7" s="18"/>
      <c r="H7" s="18"/>
    </row>
    <row r="8" spans="2:9" ht="18.75" hidden="1" customHeight="1" thickBot="1" x14ac:dyDescent="0.3">
      <c r="B8" s="112" t="s">
        <v>27</v>
      </c>
      <c r="C8" s="113"/>
      <c r="D8" s="113"/>
      <c r="E8" s="113"/>
      <c r="F8" s="113"/>
      <c r="G8" s="113"/>
      <c r="H8" s="114"/>
    </row>
    <row r="9" spans="2:9" ht="8.25" hidden="1" customHeight="1" thickBot="1" x14ac:dyDescent="0.3">
      <c r="D9" s="18"/>
      <c r="E9" s="18"/>
      <c r="F9" s="19"/>
      <c r="G9" s="18"/>
      <c r="H9" s="18"/>
    </row>
    <row r="10" spans="2:9" ht="18.75" hidden="1" customHeight="1" thickBot="1" x14ac:dyDescent="0.3">
      <c r="B10" s="112" t="s">
        <v>28</v>
      </c>
      <c r="C10" s="113"/>
      <c r="D10" s="113"/>
      <c r="E10" s="113"/>
      <c r="F10" s="113"/>
      <c r="G10" s="113"/>
      <c r="H10" s="114"/>
    </row>
    <row r="11" spans="2:9" ht="5.0999999999999996" customHeight="1" x14ac:dyDescent="0.25">
      <c r="B11" s="15"/>
      <c r="C11" s="16"/>
      <c r="D11" s="16"/>
      <c r="E11" s="16"/>
      <c r="F11" s="16"/>
      <c r="G11" s="17"/>
      <c r="H11" s="17"/>
      <c r="I11" s="17"/>
    </row>
    <row r="12" spans="2:9" ht="20.100000000000001" customHeight="1" x14ac:dyDescent="0.25">
      <c r="B12" s="111" t="s">
        <v>47</v>
      </c>
      <c r="C12" s="111"/>
      <c r="D12" s="111"/>
      <c r="E12" s="111"/>
      <c r="F12" s="111"/>
      <c r="G12" s="111"/>
      <c r="H12" s="111"/>
    </row>
    <row r="13" spans="2:9" ht="5.0999999999999996" customHeight="1" x14ac:dyDescent="0.25">
      <c r="B13" s="15"/>
      <c r="C13" s="16"/>
      <c r="D13" s="16"/>
      <c r="E13" s="16"/>
      <c r="F13" s="17"/>
      <c r="G13" s="17"/>
      <c r="H13" s="17"/>
    </row>
    <row r="14" spans="2:9" ht="12.75" customHeight="1" x14ac:dyDescent="0.25">
      <c r="B14" s="14"/>
      <c r="C14" s="21" t="s">
        <v>2</v>
      </c>
      <c r="D14" s="21"/>
      <c r="E14" s="40" t="s">
        <v>42</v>
      </c>
      <c r="F14" s="22" t="s">
        <v>4</v>
      </c>
      <c r="G14" s="22" t="s">
        <v>5</v>
      </c>
      <c r="H14" s="22" t="s">
        <v>15</v>
      </c>
    </row>
    <row r="15" spans="2:9" ht="12.75" customHeight="1" x14ac:dyDescent="0.25">
      <c r="B15" s="14"/>
      <c r="C15" s="73"/>
      <c r="D15" s="41"/>
      <c r="E15" s="20"/>
      <c r="F15" s="28"/>
      <c r="G15" s="28"/>
      <c r="H15" s="28"/>
    </row>
    <row r="16" spans="2:9" ht="12.75" customHeight="1" x14ac:dyDescent="0.25">
      <c r="B16" s="108" t="s">
        <v>45</v>
      </c>
      <c r="C16" s="41" t="s">
        <v>38</v>
      </c>
      <c r="D16" s="41"/>
      <c r="E16" s="20"/>
      <c r="F16" s="28"/>
      <c r="G16" s="28"/>
      <c r="H16" s="28"/>
    </row>
    <row r="17" spans="2:10" ht="12.75" customHeight="1" x14ac:dyDescent="0.25">
      <c r="B17" s="108"/>
      <c r="C17" s="20" t="s">
        <v>51</v>
      </c>
      <c r="D17" s="20"/>
      <c r="E17" s="43"/>
      <c r="F17" s="98">
        <v>20</v>
      </c>
      <c r="G17" s="27">
        <f>+F17*E17</f>
        <v>0</v>
      </c>
      <c r="H17" s="28"/>
    </row>
    <row r="18" spans="2:10" ht="12.75" customHeight="1" x14ac:dyDescent="0.25">
      <c r="B18" s="108"/>
      <c r="C18" s="20"/>
      <c r="D18" s="20"/>
      <c r="E18" s="20"/>
      <c r="F18" s="90"/>
      <c r="G18" s="27"/>
      <c r="H18" s="28"/>
    </row>
    <row r="19" spans="2:10" x14ac:dyDescent="0.25">
      <c r="B19" s="14"/>
      <c r="C19" s="97" t="s">
        <v>53</v>
      </c>
      <c r="D19" s="42"/>
      <c r="E19" s="20"/>
      <c r="F19" s="91"/>
      <c r="G19" s="28"/>
      <c r="H19" s="28"/>
    </row>
    <row r="20" spans="2:10" ht="27" customHeight="1" x14ac:dyDescent="0.25">
      <c r="B20" s="14"/>
      <c r="C20" s="14" t="s">
        <v>52</v>
      </c>
      <c r="D20" s="20"/>
      <c r="E20" s="43"/>
      <c r="F20" s="28">
        <v>0.2</v>
      </c>
      <c r="G20" s="28">
        <f>+E20*F20</f>
        <v>0</v>
      </c>
      <c r="H20" s="28"/>
    </row>
    <row r="21" spans="2:10" x14ac:dyDescent="0.25">
      <c r="B21" s="14"/>
      <c r="C21" s="20"/>
      <c r="D21" s="20"/>
      <c r="E21" s="87"/>
      <c r="F21" s="44"/>
      <c r="G21" s="28"/>
      <c r="H21" s="28"/>
      <c r="J21" s="31" t="s">
        <v>23</v>
      </c>
    </row>
    <row r="22" spans="2:10" ht="15" x14ac:dyDescent="0.25">
      <c r="B22" s="14"/>
      <c r="C22" s="48" t="s">
        <v>1</v>
      </c>
      <c r="D22" s="34"/>
      <c r="E22" s="34"/>
      <c r="F22" s="35"/>
      <c r="G22" s="35">
        <f>SUM(G17:G20)</f>
        <v>0</v>
      </c>
      <c r="H22" s="36">
        <f>IF(G22&lt;=J22,G22,J22)</f>
        <v>0</v>
      </c>
      <c r="J22" s="45">
        <f>+Resum!C4</f>
        <v>35</v>
      </c>
    </row>
    <row r="23" spans="2:10" ht="12.75" customHeight="1" x14ac:dyDescent="0.25">
      <c r="B23" s="86"/>
      <c r="C23" s="20"/>
      <c r="D23" s="20"/>
      <c r="E23" s="74"/>
      <c r="F23" s="80"/>
      <c r="G23" s="27"/>
      <c r="H23" s="28"/>
    </row>
    <row r="24" spans="2:10" ht="6" customHeight="1" x14ac:dyDescent="0.25">
      <c r="B24" s="37"/>
      <c r="C24" s="15"/>
      <c r="D24" s="15"/>
      <c r="E24" s="15"/>
      <c r="F24" s="38"/>
      <c r="G24" s="38"/>
      <c r="H24" s="39"/>
    </row>
    <row r="25" spans="2:10" ht="15" customHeight="1" x14ac:dyDescent="0.25">
      <c r="B25" s="20"/>
      <c r="C25" s="21" t="s">
        <v>2</v>
      </c>
      <c r="D25" s="21"/>
      <c r="E25" s="22" t="s">
        <v>3</v>
      </c>
      <c r="F25" s="22" t="s">
        <v>4</v>
      </c>
      <c r="G25" s="22" t="s">
        <v>5</v>
      </c>
      <c r="H25" s="22" t="s">
        <v>15</v>
      </c>
      <c r="J25" s="23"/>
    </row>
    <row r="26" spans="2:10" x14ac:dyDescent="0.25">
      <c r="B26" s="24"/>
      <c r="C26" s="71"/>
      <c r="D26" s="25"/>
      <c r="E26" s="26"/>
      <c r="F26" s="27"/>
      <c r="G26" s="27"/>
      <c r="H26" s="28"/>
    </row>
    <row r="27" spans="2:10" ht="13.5" customHeight="1" x14ac:dyDescent="0.25">
      <c r="B27" s="106" t="s">
        <v>55</v>
      </c>
      <c r="C27" s="99" t="s">
        <v>54</v>
      </c>
      <c r="D27" s="25"/>
      <c r="E27" s="29"/>
      <c r="F27" s="27">
        <v>3</v>
      </c>
      <c r="G27" s="27">
        <f t="shared" ref="G27:G31" si="0">+E27*F27</f>
        <v>0</v>
      </c>
      <c r="H27" s="28"/>
    </row>
    <row r="28" spans="2:10" x14ac:dyDescent="0.25">
      <c r="B28" s="106"/>
      <c r="C28" s="99" t="s">
        <v>56</v>
      </c>
      <c r="D28" s="25"/>
      <c r="E28" s="29"/>
      <c r="F28" s="27">
        <v>2</v>
      </c>
      <c r="G28" s="27">
        <f t="shared" si="0"/>
        <v>0</v>
      </c>
      <c r="H28" s="28"/>
    </row>
    <row r="29" spans="2:10" x14ac:dyDescent="0.25">
      <c r="B29" s="106"/>
      <c r="C29" s="20" t="s">
        <v>57</v>
      </c>
      <c r="D29" s="25"/>
      <c r="E29" s="29"/>
      <c r="F29" s="27">
        <v>1.75</v>
      </c>
      <c r="G29" s="27">
        <f t="shared" si="0"/>
        <v>0</v>
      </c>
      <c r="H29" s="31"/>
      <c r="J29" s="32"/>
    </row>
    <row r="30" spans="2:10" x14ac:dyDescent="0.25">
      <c r="B30" s="106"/>
      <c r="C30" s="20" t="s">
        <v>58</v>
      </c>
      <c r="D30" s="25"/>
      <c r="E30" s="29"/>
      <c r="F30" s="27">
        <v>1.5</v>
      </c>
      <c r="G30" s="27">
        <f t="shared" si="0"/>
        <v>0</v>
      </c>
      <c r="H30" s="31"/>
      <c r="J30" s="32"/>
    </row>
    <row r="31" spans="2:10" x14ac:dyDescent="0.25">
      <c r="B31" s="106"/>
      <c r="C31" s="20" t="s">
        <v>59</v>
      </c>
      <c r="D31" s="25"/>
      <c r="E31" s="29"/>
      <c r="F31" s="27">
        <v>1.4</v>
      </c>
      <c r="G31" s="27">
        <f t="shared" si="0"/>
        <v>0</v>
      </c>
      <c r="H31" s="31"/>
      <c r="J31" s="32"/>
    </row>
    <row r="32" spans="2:10" ht="12.75" customHeight="1" x14ac:dyDescent="0.25">
      <c r="B32" s="30"/>
      <c r="C32" s="21"/>
      <c r="D32" s="20"/>
      <c r="E32" s="20"/>
      <c r="F32" s="28"/>
      <c r="G32" s="28"/>
      <c r="H32" s="33"/>
      <c r="J32" s="31" t="s">
        <v>43</v>
      </c>
    </row>
    <row r="33" spans="2:10" ht="15" x14ac:dyDescent="0.25">
      <c r="B33" s="30"/>
      <c r="C33" s="48" t="s">
        <v>1</v>
      </c>
      <c r="D33" s="34"/>
      <c r="E33" s="34"/>
      <c r="F33" s="35"/>
      <c r="G33" s="35">
        <f>SUM(G27:G31)</f>
        <v>0</v>
      </c>
      <c r="H33" s="36">
        <f>IF(G33&lt;=J33,G33,J33)</f>
        <v>0</v>
      </c>
      <c r="J33" s="45">
        <f>+Resum!C5</f>
        <v>8</v>
      </c>
    </row>
    <row r="34" spans="2:10" ht="6" customHeight="1" x14ac:dyDescent="0.25">
      <c r="B34" s="37"/>
      <c r="C34" s="72"/>
      <c r="D34" s="15"/>
      <c r="E34" s="15"/>
      <c r="F34" s="38"/>
      <c r="G34" s="38"/>
      <c r="H34" s="39"/>
    </row>
    <row r="35" spans="2:10" x14ac:dyDescent="0.25">
      <c r="B35" s="14"/>
      <c r="C35" s="21" t="s">
        <v>2</v>
      </c>
      <c r="D35" s="21"/>
      <c r="E35" s="40" t="s">
        <v>37</v>
      </c>
      <c r="F35" s="22" t="s">
        <v>4</v>
      </c>
      <c r="G35" s="22" t="s">
        <v>5</v>
      </c>
      <c r="H35" s="22" t="s">
        <v>15</v>
      </c>
    </row>
    <row r="36" spans="2:10" ht="24" customHeight="1" x14ac:dyDescent="0.25">
      <c r="B36" s="107" t="s">
        <v>60</v>
      </c>
      <c r="C36" s="89" t="s">
        <v>44</v>
      </c>
      <c r="D36" s="41"/>
      <c r="E36" s="20"/>
      <c r="F36" s="28"/>
      <c r="G36" s="28"/>
      <c r="H36" s="28"/>
    </row>
    <row r="37" spans="2:10" ht="37.5" customHeight="1" x14ac:dyDescent="0.25">
      <c r="B37" s="107"/>
      <c r="C37" s="60" t="s">
        <v>61</v>
      </c>
      <c r="D37" s="42"/>
      <c r="E37" s="43"/>
      <c r="F37" s="28">
        <f>+F20/2</f>
        <v>0.1</v>
      </c>
      <c r="G37" s="28">
        <f>+E37*F37</f>
        <v>0</v>
      </c>
      <c r="H37" s="28"/>
    </row>
    <row r="38" spans="2:10" x14ac:dyDescent="0.25">
      <c r="B38" s="107"/>
      <c r="C38" s="21"/>
      <c r="D38" s="20"/>
      <c r="E38" s="20"/>
      <c r="F38" s="28"/>
      <c r="G38" s="45"/>
      <c r="H38" s="28"/>
      <c r="J38" s="46" t="s">
        <v>24</v>
      </c>
    </row>
    <row r="39" spans="2:10" ht="15" x14ac:dyDescent="0.25">
      <c r="B39" s="107"/>
      <c r="C39" s="48" t="s">
        <v>1</v>
      </c>
      <c r="D39" s="34"/>
      <c r="E39" s="34"/>
      <c r="F39" s="35"/>
      <c r="G39" s="35">
        <f>G37</f>
        <v>0</v>
      </c>
      <c r="H39" s="36">
        <f>IF(G39&lt;=J39,G39,J39)</f>
        <v>0</v>
      </c>
      <c r="J39" s="45">
        <f>+Resum!C6</f>
        <v>8</v>
      </c>
    </row>
    <row r="40" spans="2:10" ht="15" x14ac:dyDescent="0.25">
      <c r="B40" s="30"/>
      <c r="C40" s="49"/>
      <c r="D40" s="49"/>
      <c r="E40" s="49"/>
      <c r="F40" s="50"/>
      <c r="G40" s="50"/>
      <c r="H40" s="51"/>
      <c r="J40" s="96"/>
    </row>
    <row r="41" spans="2:10" ht="14.1" customHeight="1" x14ac:dyDescent="0.25">
      <c r="F41" s="13"/>
      <c r="G41" s="13"/>
      <c r="H41" s="13"/>
      <c r="J41" s="92"/>
    </row>
    <row r="42" spans="2:10" ht="25.5" customHeight="1" x14ac:dyDescent="0.25">
      <c r="F42" s="13"/>
      <c r="G42" s="13"/>
      <c r="H42" s="13"/>
      <c r="J42" s="46" t="s">
        <v>25</v>
      </c>
    </row>
    <row r="43" spans="2:10" ht="19.5" customHeight="1" x14ac:dyDescent="0.3">
      <c r="B43" s="48" t="s">
        <v>46</v>
      </c>
      <c r="C43" s="52"/>
      <c r="D43" s="52"/>
      <c r="E43" s="52"/>
      <c r="F43" s="53"/>
      <c r="G43" s="54">
        <f>+H39+H33+H22</f>
        <v>0</v>
      </c>
      <c r="H43" s="55">
        <f>IF(G43&gt;J43,J43,G43)</f>
        <v>0</v>
      </c>
      <c r="I43" s="56"/>
      <c r="J43" s="33">
        <f>Resum!C7</f>
        <v>40</v>
      </c>
    </row>
    <row r="44" spans="2:10" ht="14.25" x14ac:dyDescent="0.3">
      <c r="B44" s="57" t="s">
        <v>9</v>
      </c>
      <c r="C44" s="57"/>
      <c r="D44" s="57"/>
      <c r="E44" s="57"/>
      <c r="F44" s="58"/>
      <c r="G44" s="58"/>
      <c r="H44" s="58"/>
      <c r="I44" s="59"/>
      <c r="J44" s="59"/>
    </row>
    <row r="45" spans="2:10" ht="14.25" x14ac:dyDescent="0.3">
      <c r="B45" s="57" t="s">
        <v>35</v>
      </c>
      <c r="C45" s="57"/>
      <c r="D45" s="57"/>
      <c r="E45" s="57"/>
      <c r="F45" s="58"/>
      <c r="G45" s="58"/>
      <c r="H45" s="58"/>
      <c r="I45" s="59"/>
      <c r="J45" s="59"/>
    </row>
    <row r="46" spans="2:10" s="59" customFormat="1" ht="14.25" customHeight="1" x14ac:dyDescent="0.3">
      <c r="B46" s="13"/>
      <c r="C46" s="13"/>
      <c r="D46" s="13"/>
      <c r="E46" s="13"/>
      <c r="F46" s="32"/>
      <c r="G46" s="32"/>
      <c r="H46" s="32"/>
      <c r="I46" s="13"/>
      <c r="J46" s="13"/>
    </row>
    <row r="47" spans="2:10" s="59" customFormat="1" ht="14.25" customHeight="1" x14ac:dyDescent="0.3">
      <c r="B47" s="109" t="s">
        <v>31</v>
      </c>
      <c r="C47" s="109"/>
      <c r="D47" s="109"/>
      <c r="E47" s="109"/>
      <c r="F47" s="109"/>
      <c r="G47" s="109"/>
      <c r="H47" s="109"/>
      <c r="I47" s="13"/>
      <c r="J47" s="13"/>
    </row>
    <row r="48" spans="2:10" ht="20.100000000000001" customHeight="1" x14ac:dyDescent="0.25">
      <c r="B48" s="15"/>
      <c r="C48" s="16"/>
      <c r="D48" s="16"/>
      <c r="E48" s="16"/>
      <c r="F48" s="17"/>
      <c r="G48" s="17"/>
      <c r="H48" s="17"/>
    </row>
    <row r="49" spans="2:12" ht="38.25" customHeight="1" x14ac:dyDescent="0.25">
      <c r="B49" s="60"/>
      <c r="C49" s="61" t="s">
        <v>2</v>
      </c>
      <c r="D49" s="61"/>
      <c r="E49" s="62" t="s">
        <v>17</v>
      </c>
      <c r="F49" s="63" t="s">
        <v>0</v>
      </c>
      <c r="G49" s="100" t="s">
        <v>63</v>
      </c>
      <c r="H49" s="63" t="s">
        <v>5</v>
      </c>
      <c r="I49" s="64"/>
      <c r="J49" s="64"/>
      <c r="L49" s="81"/>
    </row>
    <row r="50" spans="2:12" x14ac:dyDescent="0.25">
      <c r="B50" s="60"/>
      <c r="C50" s="65"/>
      <c r="D50" s="65"/>
      <c r="E50" s="65"/>
      <c r="F50" s="101"/>
      <c r="G50" s="101"/>
      <c r="H50" s="66"/>
      <c r="I50" s="64"/>
      <c r="J50" s="46" t="s">
        <v>62</v>
      </c>
    </row>
    <row r="51" spans="2:12" s="64" customFormat="1" x14ac:dyDescent="0.2">
      <c r="B51" s="67" t="s">
        <v>16</v>
      </c>
      <c r="C51" s="47" t="s">
        <v>33</v>
      </c>
      <c r="D51" s="47"/>
      <c r="E51" s="68"/>
      <c r="F51" s="105">
        <v>8.8068999999999995E-3</v>
      </c>
      <c r="G51" s="101">
        <f>E51*F51</f>
        <v>0</v>
      </c>
      <c r="H51" s="101">
        <f>IF(E51*F51&gt;J51,J51,E51*F51)</f>
        <v>0</v>
      </c>
      <c r="J51" s="66">
        <v>45</v>
      </c>
      <c r="L51" s="84"/>
    </row>
    <row r="52" spans="2:12" s="64" customFormat="1" x14ac:dyDescent="0.2">
      <c r="B52" s="67" t="s">
        <v>6</v>
      </c>
      <c r="C52" s="47" t="s">
        <v>18</v>
      </c>
      <c r="D52" s="47"/>
      <c r="E52" s="68"/>
      <c r="F52" s="105">
        <v>2.9348999999999998E-3</v>
      </c>
      <c r="G52" s="101">
        <f t="shared" ref="G52:G54" si="1">E52*F52</f>
        <v>0</v>
      </c>
      <c r="H52" s="101">
        <f>IF(E52*F52&gt;J52,J52,E52*F52)</f>
        <v>0</v>
      </c>
      <c r="J52" s="66">
        <v>15</v>
      </c>
      <c r="L52" s="85"/>
    </row>
    <row r="53" spans="2:12" s="64" customFormat="1" ht="12.75" customHeight="1" x14ac:dyDescent="0.2">
      <c r="B53" s="67" t="s">
        <v>7</v>
      </c>
      <c r="C53" s="47" t="s">
        <v>34</v>
      </c>
      <c r="D53" s="47"/>
      <c r="E53" s="68"/>
      <c r="F53" s="105">
        <v>1.7606E-3</v>
      </c>
      <c r="G53" s="101">
        <f t="shared" si="1"/>
        <v>0</v>
      </c>
      <c r="H53" s="101">
        <f>IF(E53*F53&gt;J53,J53,E53*F53)</f>
        <v>0</v>
      </c>
      <c r="J53" s="66">
        <v>9</v>
      </c>
      <c r="K53" s="94"/>
    </row>
    <row r="54" spans="2:12" s="64" customFormat="1" ht="12.75" customHeight="1" x14ac:dyDescent="0.25">
      <c r="B54" s="67" t="s">
        <v>8</v>
      </c>
      <c r="C54" s="47" t="s">
        <v>19</v>
      </c>
      <c r="D54" s="47"/>
      <c r="E54" s="88"/>
      <c r="F54" s="105">
        <v>5.8620000000000005E-4</v>
      </c>
      <c r="G54" s="101">
        <f t="shared" si="1"/>
        <v>0</v>
      </c>
      <c r="H54" s="101">
        <f>IF(E54*F54&gt;J54,J54,E54*F54)</f>
        <v>0</v>
      </c>
      <c r="J54" s="33">
        <v>3</v>
      </c>
      <c r="K54" s="94"/>
    </row>
    <row r="55" spans="2:12" s="64" customFormat="1" ht="12.75" customHeight="1" x14ac:dyDescent="0.25">
      <c r="B55" s="30"/>
      <c r="C55" s="20"/>
      <c r="D55" s="20"/>
      <c r="E55" s="20"/>
      <c r="F55" s="28"/>
      <c r="G55" s="102"/>
      <c r="H55" s="102"/>
      <c r="I55" s="13"/>
      <c r="K55" s="94"/>
    </row>
    <row r="56" spans="2:12" s="64" customFormat="1" ht="18.75" customHeight="1" x14ac:dyDescent="0.3">
      <c r="B56" s="48" t="s">
        <v>20</v>
      </c>
      <c r="C56" s="52"/>
      <c r="D56" s="52"/>
      <c r="E56" s="52"/>
      <c r="F56" s="53"/>
      <c r="G56" s="103">
        <f>SUM(G51:G54)</f>
        <v>0</v>
      </c>
      <c r="H56" s="104">
        <f>IF(G56&lt;=J57,G56,J57)</f>
        <v>0</v>
      </c>
      <c r="I56" s="13"/>
      <c r="J56" s="46" t="s">
        <v>26</v>
      </c>
      <c r="K56" s="94"/>
    </row>
    <row r="57" spans="2:12" x14ac:dyDescent="0.25">
      <c r="J57" s="33">
        <f>Resum!C12</f>
        <v>60</v>
      </c>
    </row>
    <row r="58" spans="2:12" ht="14.25" x14ac:dyDescent="0.3">
      <c r="B58" s="83" t="s">
        <v>36</v>
      </c>
      <c r="C58" s="57"/>
      <c r="D58" s="57"/>
      <c r="E58" s="57"/>
      <c r="F58" s="58"/>
      <c r="G58" s="58"/>
      <c r="H58" s="58"/>
    </row>
    <row r="59" spans="2:12" ht="15.75" x14ac:dyDescent="0.25">
      <c r="J59" s="69" t="s">
        <v>48</v>
      </c>
    </row>
    <row r="60" spans="2:12" ht="15.75" x14ac:dyDescent="0.25">
      <c r="J60" s="70">
        <f>H43+H56</f>
        <v>0</v>
      </c>
    </row>
    <row r="61" spans="2:12" x14ac:dyDescent="0.25">
      <c r="F61" s="81"/>
      <c r="G61" s="81"/>
      <c r="H61" s="82"/>
    </row>
    <row r="62" spans="2:12" ht="15.75" x14ac:dyDescent="0.25">
      <c r="J62" s="93"/>
    </row>
    <row r="63" spans="2:12" ht="15.75" x14ac:dyDescent="0.25">
      <c r="F63" s="81"/>
      <c r="G63" s="81"/>
      <c r="H63" s="82"/>
      <c r="J63" s="95"/>
    </row>
    <row r="64" spans="2:12" ht="15.75" x14ac:dyDescent="0.25">
      <c r="J64" s="93"/>
    </row>
  </sheetData>
  <sheetProtection algorithmName="SHA-512" hashValue="izWNWh0WWE8NiYqeHTmvHYjhhG+JNp+I5fYaMG5tlMi7UDX2iHnWUkWGj1HUEp8bOQ1C2aNicXx43PdG2l/qhg==" saltValue="qnKtBXEDwzIa6CQPmgqo1g==" spinCount="100000" sheet="1" objects="1" scenarios="1"/>
  <protectedRanges>
    <protectedRange sqref="E51:E54" name="Rango9"/>
    <protectedRange sqref="E37" name="Rango8"/>
    <protectedRange sqref="E27:E31" name="Rango7"/>
    <protectedRange sqref="E20" name="Rango6"/>
    <protectedRange sqref="E17" name="Rango5"/>
    <protectedRange sqref="B10" name="Rango4"/>
    <protectedRange sqref="B8" name="Rango3"/>
    <protectedRange sqref="B6" name="Rango2"/>
    <protectedRange sqref="B4" name="Rango1"/>
  </protectedRanges>
  <mergeCells count="10">
    <mergeCell ref="B27:B31"/>
    <mergeCell ref="B36:B39"/>
    <mergeCell ref="B16:B18"/>
    <mergeCell ref="B47:H47"/>
    <mergeCell ref="C2:H2"/>
    <mergeCell ref="B12:H12"/>
    <mergeCell ref="B4:H4"/>
    <mergeCell ref="B6:H6"/>
    <mergeCell ref="B8:H8"/>
    <mergeCell ref="B10:H10"/>
  </mergeCells>
  <printOptions horizontalCentered="1" verticalCentered="1"/>
  <pageMargins left="0.25" right="0.25" top="0.75" bottom="0.75" header="0.3" footer="0.3"/>
  <pageSetup paperSize="8" scale="87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2DE42204BCDD4183FD38D3577FC292" ma:contentTypeVersion="15" ma:contentTypeDescription="Crea un document nou" ma:contentTypeScope="" ma:versionID="3f529995cb5607664b8568b85effc669">
  <xsd:schema xmlns:xsd="http://www.w3.org/2001/XMLSchema" xmlns:xs="http://www.w3.org/2001/XMLSchema" xmlns:p="http://schemas.microsoft.com/office/2006/metadata/properties" xmlns:ns3="db26950c-472b-4538-89e1-1841ccc33e43" xmlns:ns4="684a1fc7-da42-4e9f-9243-d904132a04ee" targetNamespace="http://schemas.microsoft.com/office/2006/metadata/properties" ma:root="true" ma:fieldsID="9bc074e3821351ff033a8b72f2096d0a" ns3:_="" ns4:_="">
    <xsd:import namespace="db26950c-472b-4538-89e1-1841ccc33e43"/>
    <xsd:import namespace="684a1fc7-da42-4e9f-9243-d904132a04ee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26950c-472b-4538-89e1-1841ccc33e43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a1fc7-da42-4e9f-9243-d904132a04e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la indicació per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b26950c-472b-4538-89e1-1841ccc33e43" xsi:nil="true"/>
  </documentManagement>
</p:properties>
</file>

<file path=customXml/itemProps1.xml><?xml version="1.0" encoding="utf-8"?>
<ds:datastoreItem xmlns:ds="http://schemas.openxmlformats.org/officeDocument/2006/customXml" ds:itemID="{9E6A7157-771E-4986-BB55-B01443366B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26950c-472b-4538-89e1-1841ccc33e43"/>
    <ds:schemaRef ds:uri="684a1fc7-da42-4e9f-9243-d904132a04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DF75D3-2105-4FB0-89DA-8CAEFFF3CC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960A4D-5429-47FB-85BE-5A6842F5D094}">
  <ds:schemaRefs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84a1fc7-da42-4e9f-9243-d904132a04ee"/>
    <ds:schemaRef ds:uri="db26950c-472b-4538-89e1-1841ccc33e4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Resum</vt:lpstr>
      <vt:lpstr>BAREM GP5</vt:lpstr>
      <vt:lpstr>'BAREM GP5'!Área_de_impresión</vt:lpstr>
    </vt:vector>
  </TitlesOfParts>
  <Company>IMAS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90550</dc:creator>
  <cp:lastModifiedBy>Montserrat Hernandez Garcia</cp:lastModifiedBy>
  <cp:lastPrinted>2025-02-05T11:42:57Z</cp:lastPrinted>
  <dcterms:created xsi:type="dcterms:W3CDTF">2006-10-31T11:47:00Z</dcterms:created>
  <dcterms:modified xsi:type="dcterms:W3CDTF">2025-02-25T10:40:20Z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0x010100A62DE42204BCDD4183FD38D3577FC292</vt:lpwstr>
  </property>
</Properties>
</file>